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3\ESTADOS FINANCIEROS 2023\PUBLICACION\CUENTA PUBLICA 2023\01 PUBLICACION CUENTA PUBLICA 2023\"/>
    </mc:Choice>
  </mc:AlternateContent>
  <xr:revisionPtr revIDLastSave="0" documentId="13_ncr:1_{F13FF6AE-5242-4E11-87E9-05A041B509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C37" i="1"/>
  <c r="B37" i="1"/>
  <c r="D6" i="1"/>
  <c r="C6" i="1"/>
  <c r="B6" i="1"/>
  <c r="G23" i="1"/>
  <c r="F23" i="1"/>
  <c r="E23" i="1"/>
  <c r="D23" i="1"/>
  <c r="C23" i="1"/>
  <c r="B23" i="1"/>
  <c r="G19" i="1"/>
  <c r="F19" i="1"/>
  <c r="E19" i="1"/>
  <c r="D19" i="1"/>
  <c r="C19" i="1"/>
  <c r="B19" i="1"/>
  <c r="F10" i="1"/>
  <c r="F6" i="1" s="1"/>
  <c r="F37" i="1" s="1"/>
  <c r="E10" i="1"/>
  <c r="E6" i="1" s="1"/>
  <c r="E37" i="1" s="1"/>
  <c r="C10" i="1"/>
  <c r="B10" i="1"/>
  <c r="G26" i="1"/>
  <c r="F26" i="1"/>
  <c r="E26" i="1"/>
  <c r="D26" i="1"/>
  <c r="C26" i="1"/>
  <c r="B26" i="1"/>
  <c r="G31" i="1"/>
  <c r="F31" i="1"/>
  <c r="E31" i="1"/>
  <c r="D31" i="1"/>
  <c r="C31" i="1"/>
  <c r="B31" i="1"/>
  <c r="D35" i="1"/>
  <c r="G35" i="1" s="1"/>
  <c r="D34" i="1"/>
  <c r="G34" i="1" s="1"/>
  <c r="D33" i="1"/>
  <c r="G33" i="1" s="1"/>
  <c r="D32" i="1"/>
  <c r="G32" i="1" s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G20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8" i="1"/>
  <c r="D9" i="1"/>
  <c r="G9" i="1" s="1"/>
  <c r="D8" i="1"/>
  <c r="D7" i="1" s="1"/>
  <c r="F7" i="1"/>
  <c r="E7" i="1"/>
  <c r="C7" i="1"/>
  <c r="B7" i="1"/>
  <c r="G11" i="1" l="1"/>
  <c r="G10" i="1" s="1"/>
  <c r="G6" i="1" s="1"/>
  <c r="G37" i="1" s="1"/>
  <c r="D10" i="1"/>
  <c r="G7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<sst xmlns="http://schemas.openxmlformats.org/spreadsheetml/2006/main" count="43" uniqueCount="43">
  <si>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</si>
  <si>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</si>
  <si>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</si>
  <si>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</si>
  <si>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</si>
  <si>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</si>
  <si>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</si>
  <si>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</si>
  <si>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</si>
  <si>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</si>
  <si>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</si>
  <si>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</si>
  <si>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</si>
  <si>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</si>
  <si>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</si>
  <si>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</si>
  <si>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</si>
  <si>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</si>
  <si>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</si>
  <si>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</si>
  <si>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</si>
  <si>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</si>
  <si>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</si>
  <si>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</si>
  <si>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</si>
  <si>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</si>
  <si>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</si>
  <si>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</si>
  <si>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</si>
  <si>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</si>
  <si>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</si>
  <si>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</si>
  <si>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</si>
  <si>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</si>
  <si>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</si>
  <si>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</si>
  <si>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</si>
  <si>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</si>
  <si>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</si>
  <si>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</si>
  <si>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</si>
  <si>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</si>
  <si>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Instituto Municipal de Vivienda de León, Guanajuato (IMUVI)
Gasto por Categoría Programática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</si>
</sst>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3375660</xdr:colOff>
      <xdr:row>44</xdr:row>
      <xdr:rowOff>121920</xdr:rowOff>
    </xdr:from>
    <xdr:to>
      <xdr:col>5</xdr:col>
      <xdr:colOff>99060</xdr:colOff>
      <xdr:row>52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5577BA8-3C88-4CBB-BA55-E785817B2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5660" y="7056120"/>
          <a:ext cx="5276850" cy="1021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0" t="s">
        <v>42</v>
      </c>
      <c r="B1" s="31"/>
      <c r="C1" s="31"/>
      <c r="D1" s="31"/>
      <c r="E1" s="31"/>
      <c r="F1" s="31"/>
      <c r="G1" s="32"/>
    </row>
    <row r="2" spans="1:7" ht="14.45" customHeight="1" x14ac:dyDescent="0.2">
      <c r="A2" s="16"/>
      <c r="B2" s="27" t="s">
        <v>0</v>
      </c>
      <c r="C2" s="28"/>
      <c r="D2" s="28"/>
      <c r="E2" s="28"/>
      <c r="F2" s="29"/>
      <c r="G2" s="25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6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SUM(B7,B10,B19,B23,B26,B31)</f>
        <v>225706880</v>
      </c>
      <c r="C6" s="10">
        <f>SUM(C7,C10,C19,C23,C26,C31)</f>
        <v>16097204</v>
      </c>
      <c r="D6" s="10">
        <f>SUM(D7,D10,D19,D23,D26,D31)</f>
        <v>241804084</v>
      </c>
      <c r="E6" s="10">
        <f t="shared" ref="E6:G6" si="0">SUM(E7,E10,E19,E23,E26,E31)</f>
        <v>82847745.939999983</v>
      </c>
      <c r="F6" s="10">
        <f t="shared" si="0"/>
        <v>81343959.269999996</v>
      </c>
      <c r="G6" s="10">
        <f t="shared" si="0"/>
        <v>158956338.06</v>
      </c>
    </row>
    <row r="7" spans="1:7" x14ac:dyDescent="0.2">
      <c r="A7" s="21" t="s">
        <v>11</v>
      </c>
      <c r="B7" s="11">
        <f>SUM(B8:B9)</f>
        <v>0</v>
      </c>
      <c r="C7" s="11">
        <f t="shared" ref="C7:G7" si="1">SUM(C8:C9)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 t="shared" ref="D8:D9" si="2">+B8+C8</f>
        <v>0</v>
      </c>
      <c r="E8" s="12">
        <v>0</v>
      </c>
      <c r="F8" s="12">
        <v>0</v>
      </c>
      <c r="G8" s="12">
        <f t="shared" ref="G8:G9" si="3">+D8-E8</f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 t="shared" si="2"/>
        <v>0</v>
      </c>
      <c r="E9" s="12">
        <v>0</v>
      </c>
      <c r="F9" s="12">
        <v>0</v>
      </c>
      <c r="G9" s="12">
        <f t="shared" si="3"/>
        <v>0</v>
      </c>
    </row>
    <row r="10" spans="1:7" x14ac:dyDescent="0.2">
      <c r="A10" s="21" t="s">
        <v>14</v>
      </c>
      <c r="B10" s="11">
        <f>SUM(B11:B18)</f>
        <v>225706880</v>
      </c>
      <c r="C10" s="11">
        <f t="shared" ref="C10:G10" si="4">SUM(C11:C18)</f>
        <v>16097204</v>
      </c>
      <c r="D10" s="11">
        <f t="shared" si="4"/>
        <v>241804084</v>
      </c>
      <c r="E10" s="11">
        <f t="shared" si="4"/>
        <v>82847745.939999983</v>
      </c>
      <c r="F10" s="11">
        <f t="shared" si="4"/>
        <v>81343959.269999996</v>
      </c>
      <c r="G10" s="11">
        <f t="shared" si="4"/>
        <v>158956338.06</v>
      </c>
    </row>
    <row r="11" spans="1:7" x14ac:dyDescent="0.2">
      <c r="A11" s="22" t="s">
        <v>15</v>
      </c>
      <c r="B11" s="12">
        <v>84675147</v>
      </c>
      <c r="C11" s="12">
        <v>16097204</v>
      </c>
      <c r="D11" s="12">
        <f t="shared" ref="D11:D18" si="5">+B11+C11</f>
        <v>100772351</v>
      </c>
      <c r="E11" s="12">
        <v>76022575.849999979</v>
      </c>
      <c r="F11" s="12">
        <v>74518789.179999992</v>
      </c>
      <c r="G11" s="12">
        <f t="shared" ref="G11:G18" si="6">+D11-E11</f>
        <v>24749775.150000021</v>
      </c>
    </row>
    <row r="12" spans="1:7" x14ac:dyDescent="0.2">
      <c r="A12" s="22" t="s">
        <v>16</v>
      </c>
      <c r="B12" s="12">
        <v>0</v>
      </c>
      <c r="C12" s="12">
        <v>0</v>
      </c>
      <c r="D12" s="12">
        <f t="shared" si="5"/>
        <v>0</v>
      </c>
      <c r="E12" s="12">
        <v>0</v>
      </c>
      <c r="F12" s="12">
        <v>0</v>
      </c>
      <c r="G12" s="12">
        <f t="shared" si="6"/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f t="shared" si="5"/>
        <v>0</v>
      </c>
      <c r="E13" s="12">
        <v>0</v>
      </c>
      <c r="F13" s="12">
        <v>0</v>
      </c>
      <c r="G13" s="12">
        <f t="shared" si="6"/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f t="shared" si="5"/>
        <v>0</v>
      </c>
      <c r="E14" s="12">
        <v>0</v>
      </c>
      <c r="F14" s="12">
        <v>0</v>
      </c>
      <c r="G14" s="12">
        <f t="shared" si="6"/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f t="shared" si="5"/>
        <v>0</v>
      </c>
      <c r="E15" s="12">
        <v>0</v>
      </c>
      <c r="F15" s="12">
        <v>0</v>
      </c>
      <c r="G15" s="12">
        <f t="shared" si="6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f t="shared" si="5"/>
        <v>0</v>
      </c>
      <c r="E16" s="12">
        <v>0</v>
      </c>
      <c r="F16" s="12">
        <v>0</v>
      </c>
      <c r="G16" s="12">
        <f t="shared" si="6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f t="shared" si="5"/>
        <v>0</v>
      </c>
      <c r="E17" s="12">
        <v>0</v>
      </c>
      <c r="F17" s="12">
        <v>0</v>
      </c>
      <c r="G17" s="12">
        <f t="shared" si="6"/>
        <v>0</v>
      </c>
    </row>
    <row r="18" spans="1:7" x14ac:dyDescent="0.2">
      <c r="A18" s="22" t="s">
        <v>22</v>
      </c>
      <c r="B18" s="12">
        <v>141031733</v>
      </c>
      <c r="C18" s="12">
        <v>0</v>
      </c>
      <c r="D18" s="12">
        <f t="shared" si="5"/>
        <v>141031733</v>
      </c>
      <c r="E18" s="12">
        <v>6825170.0899999999</v>
      </c>
      <c r="F18" s="12">
        <v>6825170.0899999999</v>
      </c>
      <c r="G18" s="12">
        <f t="shared" si="6"/>
        <v>134206562.91</v>
      </c>
    </row>
    <row r="19" spans="1:7" x14ac:dyDescent="0.2">
      <c r="A19" s="21" t="s">
        <v>23</v>
      </c>
      <c r="B19" s="11">
        <f>SUM(B20:B22)</f>
        <v>0</v>
      </c>
      <c r="C19" s="11">
        <f t="shared" ref="C19:G19" si="7">SUM(C20:C22)</f>
        <v>0</v>
      </c>
      <c r="D19" s="11">
        <f t="shared" si="7"/>
        <v>0</v>
      </c>
      <c r="E19" s="11">
        <f t="shared" si="7"/>
        <v>0</v>
      </c>
      <c r="F19" s="11">
        <f t="shared" si="7"/>
        <v>0</v>
      </c>
      <c r="G19" s="11">
        <f t="shared" si="7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f t="shared" ref="D20:D22" si="8">+B20+C20</f>
        <v>0</v>
      </c>
      <c r="E20" s="12">
        <v>0</v>
      </c>
      <c r="F20" s="12">
        <v>0</v>
      </c>
      <c r="G20" s="12">
        <f t="shared" ref="G20:G22" si="9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8"/>
        <v>0</v>
      </c>
      <c r="E21" s="12">
        <v>0</v>
      </c>
      <c r="F21" s="12">
        <v>0</v>
      </c>
      <c r="G21" s="12">
        <f t="shared" si="9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f t="shared" si="8"/>
        <v>0</v>
      </c>
      <c r="E22" s="12">
        <v>0</v>
      </c>
      <c r="F22" s="12">
        <v>0</v>
      </c>
      <c r="G22" s="12">
        <f t="shared" si="9"/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10">SUM(C24:C25)</f>
        <v>0</v>
      </c>
      <c r="D23" s="11">
        <f t="shared" si="10"/>
        <v>0</v>
      </c>
      <c r="E23" s="11">
        <f t="shared" si="10"/>
        <v>0</v>
      </c>
      <c r="F23" s="11">
        <f t="shared" si="10"/>
        <v>0</v>
      </c>
      <c r="G23" s="11">
        <f t="shared" si="10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f t="shared" ref="D24:D25" si="11">+B24+C24</f>
        <v>0</v>
      </c>
      <c r="E24" s="12">
        <v>0</v>
      </c>
      <c r="F24" s="12">
        <v>0</v>
      </c>
      <c r="G24" s="12">
        <f t="shared" ref="G24:G25" si="12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f t="shared" si="11"/>
        <v>0</v>
      </c>
      <c r="E25" s="12">
        <v>0</v>
      </c>
      <c r="F25" s="12">
        <v>0</v>
      </c>
      <c r="G25" s="12">
        <f t="shared" si="12"/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13">SUM(C27:C30)</f>
        <v>0</v>
      </c>
      <c r="D26" s="11">
        <f t="shared" si="13"/>
        <v>0</v>
      </c>
      <c r="E26" s="11">
        <f t="shared" si="13"/>
        <v>0</v>
      </c>
      <c r="F26" s="11">
        <f t="shared" si="13"/>
        <v>0</v>
      </c>
      <c r="G26" s="11">
        <f t="shared" si="13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f t="shared" ref="D27:D30" si="14">+B27+C27</f>
        <v>0</v>
      </c>
      <c r="E27" s="12">
        <v>0</v>
      </c>
      <c r="F27" s="12">
        <v>0</v>
      </c>
      <c r="G27" s="12">
        <f t="shared" ref="G27:G30" si="15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f t="shared" si="14"/>
        <v>0</v>
      </c>
      <c r="E28" s="12">
        <v>0</v>
      </c>
      <c r="F28" s="12">
        <v>0</v>
      </c>
      <c r="G28" s="12">
        <f t="shared" si="15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f t="shared" si="14"/>
        <v>0</v>
      </c>
      <c r="E29" s="12">
        <v>0</v>
      </c>
      <c r="F29" s="12">
        <v>0</v>
      </c>
      <c r="G29" s="12">
        <f t="shared" si="15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f t="shared" si="14"/>
        <v>0</v>
      </c>
      <c r="E30" s="12">
        <v>0</v>
      </c>
      <c r="F30" s="12">
        <v>0</v>
      </c>
      <c r="G30" s="12">
        <f t="shared" si="15"/>
        <v>0</v>
      </c>
    </row>
    <row r="31" spans="1:7" x14ac:dyDescent="0.2">
      <c r="A31" s="21" t="s">
        <v>35</v>
      </c>
      <c r="B31" s="11">
        <f>SUM(B32)</f>
        <v>0</v>
      </c>
      <c r="C31" s="11">
        <f t="shared" ref="C31:G31" si="16">SUM(C32)</f>
        <v>0</v>
      </c>
      <c r="D31" s="11">
        <f t="shared" si="16"/>
        <v>0</v>
      </c>
      <c r="E31" s="11">
        <f t="shared" si="16"/>
        <v>0</v>
      </c>
      <c r="F31" s="11">
        <f t="shared" si="16"/>
        <v>0</v>
      </c>
      <c r="G31" s="11">
        <f t="shared" si="16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f t="shared" ref="D32:D35" si="17">+B32+C32</f>
        <v>0</v>
      </c>
      <c r="E32" s="12">
        <v>0</v>
      </c>
      <c r="F32" s="12">
        <v>0</v>
      </c>
      <c r="G32" s="12">
        <f t="shared" ref="G32:G35" si="18">+D32-E32</f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f t="shared" si="17"/>
        <v>0</v>
      </c>
      <c r="E33" s="12">
        <v>0</v>
      </c>
      <c r="F33" s="12">
        <v>0</v>
      </c>
      <c r="G33" s="12">
        <f t="shared" si="18"/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f t="shared" si="17"/>
        <v>0</v>
      </c>
      <c r="E34" s="12">
        <v>0</v>
      </c>
      <c r="F34" s="12">
        <v>0</v>
      </c>
      <c r="G34" s="12">
        <f t="shared" si="18"/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f t="shared" si="17"/>
        <v>0</v>
      </c>
      <c r="E35" s="12">
        <v>0</v>
      </c>
      <c r="F35" s="12">
        <v>0</v>
      </c>
      <c r="G35" s="12">
        <f t="shared" si="18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 t="shared" ref="B37:G37" si="19">SUM(B6,B33:B35)</f>
        <v>225706880</v>
      </c>
      <c r="C37" s="15">
        <f t="shared" si="19"/>
        <v>16097204</v>
      </c>
      <c r="D37" s="15">
        <f t="shared" si="19"/>
        <v>241804084</v>
      </c>
      <c r="E37" s="15">
        <f t="shared" si="19"/>
        <v>82847745.939999983</v>
      </c>
      <c r="F37" s="15">
        <f t="shared" si="19"/>
        <v>81343959.269999996</v>
      </c>
      <c r="G37" s="15">
        <f t="shared" si="19"/>
        <v>158956338.06</v>
      </c>
    </row>
    <row r="41" spans="1:7" ht="15" x14ac:dyDescent="0.25">
      <c r="A41" s="23" t="s">
        <v>41</v>
      </c>
      <c r="B41" s="24"/>
      <c r="C41" s="24"/>
      <c r="D41" s="24"/>
      <c r="E41" s="24"/>
      <c r="F41" s="24"/>
      <c r="G41" s="24"/>
    </row>
    <row r="42" spans="1:7" ht="15" x14ac:dyDescent="0.25">
      <c r="A42" s="24"/>
      <c r="B42" s="24"/>
      <c r="C42" s="24"/>
      <c r="D42" s="24"/>
      <c r="E42" s="24"/>
      <c r="F42" s="24"/>
      <c r="G42" s="24"/>
    </row>
    <row r="43" spans="1:7" ht="15" x14ac:dyDescent="0.25">
      <c r="A43" s="24"/>
      <c r="B43" s="24"/>
      <c r="C43" s="24"/>
      <c r="D43" s="24"/>
      <c r="E43" s="24"/>
      <c r="F43" s="24"/>
      <c r="G43" s="24"/>
    </row>
    <row r="44" spans="1:7" ht="15" x14ac:dyDescent="0.25">
      <c r="A44" s="24"/>
      <c r="B44" s="24"/>
      <c r="C44" s="24"/>
      <c r="D44" s="24"/>
      <c r="E44" s="24"/>
      <c r="F44" s="24"/>
      <c r="G44" s="24"/>
    </row>
    <row r="45" spans="1:7" ht="15" x14ac:dyDescent="0.25">
      <c r="A45" s="24"/>
      <c r="B45" s="24"/>
      <c r="C45" s="24"/>
      <c r="D45" s="24"/>
      <c r="E45" s="24"/>
      <c r="F45" s="24"/>
      <c r="G45" s="24"/>
    </row>
    <row r="46" spans="1:7" ht="15" x14ac:dyDescent="0.25">
      <c r="A46" s="24"/>
      <c r="B46" s="24"/>
      <c r="C46" s="24"/>
      <c r="D46" s="24"/>
      <c r="E46" s="24"/>
      <c r="F46" s="24"/>
      <c r="G46" s="24"/>
    </row>
    <row r="47" spans="1:7" ht="15" x14ac:dyDescent="0.25">
      <c r="A47" s="24"/>
      <c r="B47" s="24"/>
      <c r="C47" s="24"/>
      <c r="D47" s="24"/>
      <c r="E47" s="24"/>
      <c r="F47" s="24"/>
      <c r="G47" s="24"/>
    </row>
    <row r="48" spans="1:7" ht="15" x14ac:dyDescent="0.25">
      <c r="A48" s="24"/>
      <c r="B48" s="24"/>
      <c r="C48" s="24"/>
      <c r="D48" s="24"/>
      <c r="E48" s="24"/>
      <c r="F48" s="24"/>
      <c r="G48" s="24"/>
    </row>
    <row r="49" spans="1:7" ht="15" x14ac:dyDescent="0.25">
      <c r="A49" s="24"/>
      <c r="B49" s="24"/>
      <c r="C49" s="24"/>
      <c r="D49" s="24"/>
      <c r="E49" s="24"/>
      <c r="F49" s="24"/>
      <c r="G49" s="24"/>
    </row>
    <row r="50" spans="1:7" ht="15" x14ac:dyDescent="0.25">
      <c r="A50" s="24"/>
      <c r="B50" s="24"/>
      <c r="C50" s="24"/>
      <c r="D50" s="24"/>
      <c r="E50" s="24"/>
      <c r="F50" s="24"/>
      <c r="G50" s="24"/>
    </row>
    <row r="54" spans="1:7" x14ac:dyDescent="0.2">
      <c r="B54" s="2"/>
      <c r="C54" s="2"/>
      <c r="D54" s="2"/>
    </row>
    <row r="55" spans="1:7" x14ac:dyDescent="0.2">
      <c r="B55" s="2"/>
      <c r="C55" s="2"/>
      <c r="D55" s="2"/>
    </row>
  </sheetData>
  <sheetProtection formatCells="0" formatColumns="0" formatRows="0" autoFilter="0"/>
  <protectedRanges>
    <protectedRange sqref="A38:G40 A52:G65523" name="Rango1"/>
    <protectedRange sqref="B31:G31 B7:G7 A11:G18 B10:G10 A20:G22 B19:G19 A24:G25 B23:G23 A27:G30 B26:G26 A32:G32 A8:G9 D37:G37 A36:G36 B33:G35" name="Rango1_3"/>
    <protectedRange sqref="B4:G6" name="Rango1_2_2"/>
    <protectedRange sqref="A37:C37" name="Rango1_1_2"/>
    <protectedRange sqref="A51:G51" name="Rango1_1"/>
    <protectedRange sqref="A41:G50" name="Rango1_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2023-10-13T17:21:40Z</cp:lastPrinted>
  <dcterms:created xsi:type="dcterms:W3CDTF">2012-12-11T21:13:37Z</dcterms:created>
  <dcterms:modified xsi:type="dcterms:W3CDTF">2024-04-24T19:24:14Z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